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25" activeTab="0"/>
  </bookViews>
  <sheets>
    <sheet name="ΑΝΑΦΟΡΑ ΑΝΑ ΜΕΤΡΟ" sheetId="1" r:id="rId1"/>
  </sheets>
  <definedNames>
    <definedName name="_xlnm.Print_Area" localSheetId="0">'ΑΝΑΦΟΡΑ ΑΝΑ ΜΕΤΡΟ'!$A$1:$K$33</definedName>
  </definedNames>
  <calcPr fullCalcOnLoad="1"/>
</workbook>
</file>

<file path=xl/sharedStrings.xml><?xml version="1.0" encoding="utf-8"?>
<sst xmlns="http://schemas.openxmlformats.org/spreadsheetml/2006/main" count="105" uniqueCount="56">
  <si>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</si>
  <si>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</si>
  <si>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</si>
  <si>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</si>
  <si>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</si>
  <si>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</si>
  <si>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</si>
  <si>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</si>
  <si>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</si>
  <si>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ΠΡΟΗΓΜΕΝΕΣ ΤΗΛΕΠΙΚΟΙΝΩΝΙΑΚΕΣ ΥΠΗΡΕΣΙΕΣ ΓΙΑ ΤΟΝ ΠΟΛΙΤΗ ΚΑΙ ΤΙΣ ΕΠΙΧΕΙΡΗΣΕΙΣ</t>
  </si>
  <si>
    <t>ΠΡΟΫΠΟΛΟΓΙΣΘΕΙΣΑ ΔΗΜΟΣΙΑ ΔΑΠΑΝΗ 
(Α)</t>
  </si>
  <si>
    <t>ΔΗΜΟΣΙΑ ΔΑΠΑΝΗ ΕΝΤΑΓΜΕΝΩΝ ΈΡΓΩΝ                      (Β)</t>
  </si>
  <si>
    <t>ΔΗΜΟΣΙΑ ΔΑΠΑΝΗ ΝΟΜΙΚΩΝ ΔΕΣΜΕΥΣΕΩΝ             (Γ)</t>
  </si>
  <si>
    <t>% ΕΝΤΑΓΜΕΝΩΝ / ΔΗΜ ΔΑΠ (=Β/Α)</t>
  </si>
  <si>
    <t>% ΝΟΜ ΔΕΣΜ / ΕΝΤΑΓΜΕΝΩΝ (=Γ/Β)</t>
  </si>
  <si>
    <t>% ΝΟΜ ΔΕΣΜ / ΔΗΜ ΔΑΠ (=Γ/Α)</t>
  </si>
  <si>
    <t>ΤΕΧΝΙΚΗ ΒΟΗΘΕΙΑ</t>
  </si>
  <si>
    <t>ΤΕΧΝΙΚΗ ΒΟΗΘΕΙΑ ΕΤΠΑ</t>
  </si>
  <si>
    <t>ΤΕΧΝΙΚΗ ΒΟΗΘΕΙΑ ΕΚΤ</t>
  </si>
  <si>
    <t>11</t>
  </si>
  <si>
    <t>ΣΥΝΟΛΑ</t>
  </si>
  <si>
    <t>ΚΟΙΝΩΝΙΑ ΤΗΣ ΠΛΗΡΟΦΟΡΙΑΣ</t>
  </si>
  <si>
    <t>ΠΑΙΔΕΙΑ &amp; ΠΟΛΙΤΙΣΜΟΣ</t>
  </si>
  <si>
    <t>ΕΞΟΠΛΙΣΜΟΣ &amp; ΔΙΚΤΥΩΣΗ ΣΕ ΟΛΕΣ ΤΙΣ ΒΑΘΜΙΔΕΣ ΤΗΣ ΕΚΠΑΙΔΕΥΣΗΣ</t>
  </si>
  <si>
    <t>ΕΙΣΑΓΩΓΗ &amp; ΑΞΙΟΠΟΙΗΣΗ ΤΩΝ ΝΕΩΝ ΤΕΧΝΟΛΟΓΙΩΝ ΣΤΗΝ ΕΚΠΑΙΔΕΥΣΗ</t>
  </si>
  <si>
    <t>ΤΕΚΜΗΡΙΩΣΗ, ΑΞΙΟΠΟΙΗΣΗ &amp; ΑΝΑΔΕΙΞΗ ΤΟΥ ΕΛΛΗΝΙΚΟΥ ΠΟΛΙΤΙΣΜΟΥ</t>
  </si>
  <si>
    <t>ΕΞΥΠΗΡΕΤΗΣΗ ΤΟΥ ΠΟΛΙΤΗ &amp; ΒΕΛΤΙΩΣΗ ΤΗΣ ΠΟΙΟΤΗΤΑΣ ΖΩΗΣ</t>
  </si>
  <si>
    <t>ΗΛΕΚΤΡΟΝΙΚΗ ΚΥΒΕΡΝΗΣΗ ΓΙΑ ΤΗΝ ΕΞΥΠΗΡΕΤΗΣΗ ΤΟΥ ΠΟΛΙΤΗ: ΕΠΙΧΕΙΡΗΣΙΑΚΑ ΣΧΕΔΙΑ, ΜΕΛΕΤΕΣ, ΠΙΛΟΤΙΚΑ ΕΡΓΑ</t>
  </si>
  <si>
    <t>ΗΛΕΚΤΡΟΝΙΚΗ ΚΥΒΕΡΝΗΣΗ</t>
  </si>
  <si>
    <t>ΥΠΟΣΤΗΡΙΞΗ ΤΗΣ ΔΙΑΧΕΙΡΙΣΗΣ ΤΩΝ ΠΟΡΩΝ ΤΩΝ ΔΙΑΡΘΡΩΤΙΚΩΝ ΤΑΜΕΙΩΝ ΚΑΙ ΜΕΤΑΒΑΣΗ ΣΤΟ ΕΥΡΩ</t>
  </si>
  <si>
    <t>ΠΕΡΙΦΕΡΕΙΑΚΑ ΓΕΩΓΡΑΦΙΚΑ ΣΥΣΤΗΜΑΤΑ ΚΑΙ ΚΑΙΝΟΤΟΜΕΣ ΕΝΕΡΓΕΙΕΣ</t>
  </si>
  <si>
    <t>ΚΑΤΑΡΤΙΣΗ ΤΟΥ ΑΝΘΡΩΠΙΝΟΥ ΔΥΝΑΜΙΚΟΥ ΤΗΣ ΔΗΜΟΣΙΑΣ ΔΙΟΙΚΗΣΗΣ &amp; ΜΕΛΕΤΕΣ ΥΠΟΣΤΗΡΙΞΗΣ ΤΟΥ ΕΚΣΥΓΧΡΟΝΙΣΜΟΥ ΤΗΣ</t>
  </si>
  <si>
    <t>ΤΕΧΝΟΛΟΓΙΕΣ ΠΛΗΡΟΦΟΡΙΑΣ &amp; ΕΠΙΚΟΙΝΩΝΙΑΣ ΣΤΗ ΥΓΕΙΑ &amp; ΠΡΟΝΟΙΑ</t>
  </si>
  <si>
    <t>ΚΑΤΑΡΤΙΣΗ ΚΑΙ ΘΕΣΜΙΚΑ ΜΕΤΡΑ ΣΤΗΝ ΥΓΕΙΑ &amp; ΠΡΟΝΟΙΑ ΜΕΤΡΑ</t>
  </si>
  <si>
    <t>ΕΥΦΥΕΙΣ ΜΕΤΑΦΟΡΕΣ</t>
  </si>
  <si>
    <t>ΑΝΑΠΤΥΞΗ &amp; ΑΠΑΣΧΟΛΗΣΗ</t>
  </si>
  <si>
    <t>ΔΗΜΙΟΥΡΓΙΑ ΕΥΝΟΪΚΟΥ ΨΗΦΙΑΚΟΥ ΠΕΡΙΒΑΛΛΟΝΤΟΣ ΓΙΑ ΤΗΝ ΟΙΚΟΝΟΜΙΚΗ ΔΡΑΣΤΗΡΙΟΤΗΤΑ</t>
  </si>
  <si>
    <t>ΕΝΙΣΧΥΣΗ ΕΠΙΧΕΙΡΗΣΕΩΝ ΓΙΑ ΤΗΝ ΕΙΣΑΓΩΓΗ ΤΟΥΣ ΣΤΗΝ ΨΗΦΙΑΚΗ ΟΙΚΟΝΟΜΙΑ</t>
  </si>
  <si>
    <t>ΕΡΕΥΝΑ ΚΑΙ ΤΕΧΝΟΛΟΓΙΚΗ ΑΝΑΠΤΥΞΗ ΓΙΑ ΤΗΝ ΚΟΙΝΩΝΙΑ ΤΗΣ ΠΛΗΡΟΦΟΡΙΑΣ</t>
  </si>
  <si>
    <t>ΑΝΑΒΑΘΜΙΣΗ ΔΕΞΙΟΤΗΤΩΝ ΤΟΥ ΑΝΘΡΩΠΙΝΟΥ ΔΥΝΑΜΙΚΟΥ</t>
  </si>
  <si>
    <t>ΠΡΟΩΘΗΣΗ ΤΗΣ ΑΠΑΣΧΟΛΗΣΗΣ ΣΤΗΝ ΚΟΙΝΩΝΙΑ ΤΗΣ ΠΛΗΡΟΦΟΡΙΑΣ</t>
  </si>
  <si>
    <t>ΕΠΙΚΟΙΝΩΝΙΕΣ</t>
  </si>
  <si>
    <t>ΑΝΑΠΤΥΞΗ ΜΗΧΑΝΙΣΜΩΝ ΓΙΑ ΤΗΝ ΕΦΑΡΜΟΓΗ ΤΟΥ ΘΕΣΜΙΚΟΥ ΠΛΑΙΣΙΟΥ ΚΑΙ ΤΗΝ ΕΝΙΣΧΥΣΗ ΤΟΥ ΑΝΤΑΓΩΝΙΣΜΟΥ</t>
  </si>
  <si>
    <t>ΑΝΑΠΤΥΞΗ ΥΠΟΔΟΜΩΝ ΚΑΙ ΔΙΚΤΥΩΝ ΤΟΠΙΚΗΣ ΠΡΟΣΒΑΣΗΣ</t>
  </si>
  <si>
    <t>ΑΝΑΠΤΥΞΗ ΚΑΙ ΕΚΣΥΓΧΡΟΝΙΣΜΟΣ ΤΩΝ ΤΑΧΥΔΡΟΜΙΚΩΝ ΥΠΟΔΟΜΩΝ &amp; ΑΝΑΔΕΙΞΗ ΤΑΧΥΔΡΟΜΙΚΩΝ ΓΡΑΦΕΙΩΝ ΣΕ ΠΟΛΥΔΥΝΑΜΑ ΚΕΝΤΡΑ</t>
  </si>
  <si>
    <t>ΚΑΤΑΡΤΙΣΗ ΑΝΘΡΩΠΙΝΟΥ ΔΥΝΑΜΙΚΟΥ ΣΤΟΝ ΤΟΜΕΑ ΤΩΝ ΕΠΙΚΟΙΝΩΝΙΩΝ</t>
  </si>
  <si>
    <t>ΜΕΤΡΟ</t>
  </si>
  <si>
    <t>ΤΙΤΛΟΣ ΜΕΤΡΟΥ</t>
  </si>
  <si>
    <t>ΑΞΟΝΑΣ</t>
  </si>
  <si>
    <t>ΤΙΤΛΟΣ ΑΞΟΝΑ</t>
  </si>
  <si>
    <t>ΧΡΗΜΑΤΟΔΟΤΙΚΟ ΜΕΣΟ</t>
  </si>
  <si>
    <t>ΚΑΤΑΡΤΙΣΗ ΑΝΘΡΩΠΙΝΟΥ ΔΥΝΑΜΙΚΟΥ ΤΩΝ ΕΛΤΑ</t>
  </si>
  <si>
    <t>ΥΠΟΔΟΜΗ ΔΕΔΟΜΕΝΩΝ ΚΑΙ ΤΕΧΝΟΛΟΓΙΑΣ ΠΛΗΡΟΦΟΡΙΩΝ ΓΙΑ ΕΝΑ ΣΥΓΧΡΟΝΟ ΚΤΗΜΑΤΟΛΟΓΙΟ</t>
  </si>
  <si>
    <t>ΕΤΠΑ</t>
  </si>
  <si>
    <t>ΕΚΤ</t>
  </si>
  <si>
    <t>ΣΥΝΟΛΑ ΑΝΑ ΤΑΜΕΙΟ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</si>
</sst>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[$-408]dddd\,\ d\ mmmm\ yyyy"/>
    <numFmt numFmtId="177" formatCode="0.0%"/>
    <numFmt numFmtId="178" formatCode="d\-mmm\-yyyy"/>
    <numFmt numFmtId="179" formatCode="m/d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[$€-2]\ #,##0.00_);[Red]\([$€-2]\ #,##0.00\)"/>
    <numFmt numFmtId="184" formatCode="dd/mm/yy;@"/>
    <numFmt numFmtId="185" formatCode="d/m/yy;@"/>
    <numFmt numFmtId="186" formatCode="d/m/yyyy;@"/>
    <numFmt numFmtId="187" formatCode="#,##0.00000"/>
    <numFmt numFmtId="188" formatCode="0.000%"/>
    <numFmt numFmtId="189" formatCode="#,##0.000"/>
    <numFmt numFmtId="190" formatCode="0.00000%"/>
    <numFmt numFmtId="191" formatCode="0.000000%"/>
    <numFmt numFmtId="192" formatCode="0.0000"/>
  </numFmts>
  <fonts count="44">
    <font>
      <sz val="10"/>
      <name val="Arial"/>
      <family val="0"/>
    </font>
    <font>
      <sz val="10"/>
      <color indexed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10" xfId="57" applyFont="1" applyFill="1" applyBorder="1" applyAlignment="1">
      <alignment horizontal="left" vertical="top" wrapText="1"/>
      <protection/>
    </xf>
    <xf numFmtId="0" fontId="3" fillId="0" borderId="0" xfId="0" applyFont="1" applyAlignment="1">
      <alignment vertical="top"/>
    </xf>
    <xf numFmtId="3" fontId="5" fillId="0" borderId="10" xfId="57" applyNumberFormat="1" applyFont="1" applyFill="1" applyBorder="1" applyAlignment="1">
      <alignment horizontal="right" vertical="center" wrapText="1"/>
      <protection/>
    </xf>
    <xf numFmtId="3" fontId="4" fillId="32" borderId="11" xfId="57" applyNumberFormat="1" applyFont="1" applyFill="1" applyBorder="1" applyAlignment="1">
      <alignment horizontal="center" vertical="center" wrapText="1"/>
      <protection/>
    </xf>
    <xf numFmtId="0" fontId="6" fillId="33" borderId="12" xfId="57" applyFont="1" applyFill="1" applyBorder="1" applyAlignment="1">
      <alignment horizontal="left" wrapText="1"/>
      <protection/>
    </xf>
    <xf numFmtId="3" fontId="6" fillId="33" borderId="12" xfId="57" applyNumberFormat="1" applyFont="1" applyFill="1" applyBorder="1" applyAlignment="1">
      <alignment horizontal="right" vertical="center" wrapText="1"/>
      <protection/>
    </xf>
    <xf numFmtId="0" fontId="5" fillId="33" borderId="13" xfId="57" applyFont="1" applyFill="1" applyBorder="1" applyAlignment="1">
      <alignment horizontal="left" vertical="top" wrapText="1"/>
      <protection/>
    </xf>
    <xf numFmtId="0" fontId="5" fillId="33" borderId="14" xfId="57" applyFont="1" applyFill="1" applyBorder="1" applyAlignment="1">
      <alignment horizontal="left" vertical="top" wrapText="1"/>
      <protection/>
    </xf>
    <xf numFmtId="0" fontId="5" fillId="33" borderId="14" xfId="57" applyFont="1" applyFill="1" applyBorder="1" applyAlignment="1">
      <alignment horizontal="left" wrapText="1"/>
      <protection/>
    </xf>
    <xf numFmtId="0" fontId="2" fillId="34" borderId="15" xfId="57" applyFont="1" applyFill="1" applyBorder="1" applyAlignment="1">
      <alignment horizontal="left" vertical="top"/>
      <protection/>
    </xf>
    <xf numFmtId="0" fontId="2" fillId="35" borderId="15" xfId="0" applyFont="1" applyFill="1" applyBorder="1" applyAlignment="1">
      <alignment/>
    </xf>
    <xf numFmtId="3" fontId="2" fillId="35" borderId="15" xfId="0" applyNumberFormat="1" applyFont="1" applyFill="1" applyBorder="1" applyAlignment="1">
      <alignment vertical="center"/>
    </xf>
    <xf numFmtId="0" fontId="4" fillId="32" borderId="11" xfId="57" applyFont="1" applyFill="1" applyBorder="1" applyAlignment="1">
      <alignment horizontal="center" vertical="center" wrapText="1"/>
      <protection/>
    </xf>
    <xf numFmtId="0" fontId="2" fillId="35" borderId="15" xfId="0" applyFont="1" applyFill="1" applyBorder="1" applyAlignment="1">
      <alignment horizontal="center" vertical="center"/>
    </xf>
    <xf numFmtId="0" fontId="6" fillId="33" borderId="12" xfId="57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2" fillId="34" borderId="15" xfId="57" applyFont="1" applyFill="1" applyBorder="1" applyAlignment="1">
      <alignment horizontal="left" vertical="center"/>
      <protection/>
    </xf>
    <xf numFmtId="9" fontId="9" fillId="32" borderId="13" xfId="0" applyNumberFormat="1" applyFont="1" applyFill="1" applyBorder="1" applyAlignment="1">
      <alignment vertical="center"/>
    </xf>
    <xf numFmtId="9" fontId="9" fillId="32" borderId="14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9" fontId="3" fillId="0" borderId="10" xfId="0" applyNumberFormat="1" applyFont="1" applyBorder="1" applyAlignment="1">
      <alignment vertical="center"/>
    </xf>
    <xf numFmtId="9" fontId="3" fillId="0" borderId="16" xfId="0" applyNumberFormat="1" applyFont="1" applyBorder="1" applyAlignment="1">
      <alignment vertical="center"/>
    </xf>
    <xf numFmtId="9" fontId="3" fillId="0" borderId="17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36" borderId="18" xfId="0" applyFont="1" applyFill="1" applyBorder="1" applyAlignment="1">
      <alignment horizontal="center" vertical="center"/>
    </xf>
    <xf numFmtId="3" fontId="3" fillId="36" borderId="18" xfId="0" applyNumberFormat="1" applyFont="1" applyFill="1" applyBorder="1" applyAlignment="1">
      <alignment vertical="center"/>
    </xf>
    <xf numFmtId="9" fontId="3" fillId="36" borderId="18" xfId="0" applyNumberFormat="1" applyFont="1" applyFill="1" applyBorder="1" applyAlignment="1">
      <alignment vertical="center"/>
    </xf>
    <xf numFmtId="0" fontId="3" fillId="37" borderId="16" xfId="0" applyFont="1" applyFill="1" applyBorder="1" applyAlignment="1">
      <alignment horizontal="center" vertical="center"/>
    </xf>
    <xf numFmtId="3" fontId="3" fillId="37" borderId="16" xfId="0" applyNumberFormat="1" applyFont="1" applyFill="1" applyBorder="1" applyAlignment="1">
      <alignment vertical="center"/>
    </xf>
    <xf numFmtId="9" fontId="3" fillId="37" borderId="16" xfId="0" applyNumberFormat="1" applyFont="1" applyFill="1" applyBorder="1" applyAlignment="1">
      <alignment vertical="center"/>
    </xf>
    <xf numFmtId="0" fontId="5" fillId="0" borderId="19" xfId="57" applyFont="1" applyFill="1" applyBorder="1" applyAlignment="1">
      <alignment horizontal="left" vertical="top" wrapText="1"/>
      <protection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9" fillId="32" borderId="18" xfId="0" applyFont="1" applyFill="1" applyBorder="1" applyAlignment="1">
      <alignment horizontal="center" vertical="center"/>
    </xf>
    <xf numFmtId="0" fontId="9" fillId="32" borderId="16" xfId="0" applyFont="1" applyFill="1" applyBorder="1" applyAlignment="1">
      <alignment horizontal="center" vertical="center"/>
    </xf>
    <xf numFmtId="0" fontId="0" fillId="0" borderId="22" xfId="0" applyBorder="1" applyAlignment="1">
      <alignment horizontal="left" vertical="top" wrapText="1"/>
    </xf>
    <xf numFmtId="0" fontId="5" fillId="0" borderId="23" xfId="57" applyFont="1" applyFill="1" applyBorder="1" applyAlignment="1">
      <alignment horizontal="left" vertical="top" wrapText="1"/>
      <protection/>
    </xf>
    <xf numFmtId="14" fontId="2" fillId="34" borderId="15" xfId="57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  <color indexed="10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="75" zoomScaleNormal="75" zoomScaleSheetLayoutView="50" zoomScalePageLayoutView="0" workbookViewId="0" topLeftCell="E1">
      <selection activeCell="K1" sqref="K1"/>
    </sheetView>
  </sheetViews>
  <sheetFormatPr defaultColWidth="9.140625" defaultRowHeight="12.75"/>
  <cols>
    <col min="1" max="1" width="8.57421875" style="5" customWidth="1"/>
    <col min="2" max="2" width="36.8515625" style="5" customWidth="1"/>
    <col min="3" max="3" width="7.00390625" style="1" customWidth="1"/>
    <col min="4" max="4" width="45.421875" style="1" customWidth="1"/>
    <col min="5" max="5" width="18.00390625" style="20" customWidth="1"/>
    <col min="6" max="6" width="16.00390625" style="25" bestFit="1" customWidth="1"/>
    <col min="7" max="7" width="16.140625" style="2" customWidth="1"/>
    <col min="8" max="8" width="17.28125" style="2" customWidth="1"/>
    <col min="9" max="9" width="15.00390625" style="24" customWidth="1"/>
    <col min="10" max="10" width="14.28125" style="24" customWidth="1"/>
    <col min="11" max="11" width="13.7109375" style="24" customWidth="1"/>
    <col min="12" max="12" width="9.140625" style="1" customWidth="1"/>
    <col min="13" max="14" width="11.00390625" style="1" bestFit="1" customWidth="1"/>
    <col min="15" max="16384" width="9.140625" style="1" customWidth="1"/>
  </cols>
  <sheetData>
    <row r="1" spans="1:11" s="3" customFormat="1" ht="15.75">
      <c r="A1" s="13" t="s">
        <v>19</v>
      </c>
      <c r="B1" s="13" t="s">
        <v>21</v>
      </c>
      <c r="C1" s="14"/>
      <c r="D1" s="14"/>
      <c r="E1" s="17"/>
      <c r="F1" s="15"/>
      <c r="G1" s="15"/>
      <c r="H1" s="15"/>
      <c r="I1" s="21"/>
      <c r="J1" s="21"/>
      <c r="K1" s="43">
        <v>40633</v>
      </c>
    </row>
    <row r="2" spans="1:11" ht="60">
      <c r="A2" s="16" t="s">
        <v>48</v>
      </c>
      <c r="B2" s="16" t="s">
        <v>49</v>
      </c>
      <c r="C2" s="16" t="s">
        <v>46</v>
      </c>
      <c r="D2" s="16" t="s">
        <v>47</v>
      </c>
      <c r="E2" s="16" t="s">
        <v>50</v>
      </c>
      <c r="F2" s="7" t="s">
        <v>10</v>
      </c>
      <c r="G2" s="7" t="s">
        <v>11</v>
      </c>
      <c r="H2" s="7" t="s">
        <v>12</v>
      </c>
      <c r="I2" s="16" t="s">
        <v>13</v>
      </c>
      <c r="J2" s="16" t="s">
        <v>14</v>
      </c>
      <c r="K2" s="16" t="s">
        <v>15</v>
      </c>
    </row>
    <row r="3" spans="1:11" ht="25.5">
      <c r="A3" s="42" t="s">
        <v>0</v>
      </c>
      <c r="B3" s="42" t="s">
        <v>22</v>
      </c>
      <c r="C3" s="4" t="s">
        <v>0</v>
      </c>
      <c r="D3" s="4" t="s">
        <v>23</v>
      </c>
      <c r="E3" s="19" t="s">
        <v>53</v>
      </c>
      <c r="F3" s="6">
        <v>123284735</v>
      </c>
      <c r="G3" s="6">
        <v>127849568.50999969</v>
      </c>
      <c r="H3" s="6">
        <v>127849568.50999969</v>
      </c>
      <c r="I3" s="28">
        <f aca="true" t="shared" si="0" ref="I3:J29">IF(F3&lt;&gt;0,G3/F3,0)</f>
        <v>1.0370267536366096</v>
      </c>
      <c r="J3" s="28">
        <f t="shared" si="0"/>
        <v>1</v>
      </c>
      <c r="K3" s="28">
        <f aca="true" t="shared" si="1" ref="K3:K29">IF(F3&lt;&gt;0,H3/F3,0)</f>
        <v>1.0370267536366096</v>
      </c>
    </row>
    <row r="4" spans="1:11" ht="25.5">
      <c r="A4" s="37"/>
      <c r="B4" s="37"/>
      <c r="C4" s="4" t="s">
        <v>1</v>
      </c>
      <c r="D4" s="4" t="s">
        <v>24</v>
      </c>
      <c r="E4" s="19" t="s">
        <v>54</v>
      </c>
      <c r="F4" s="6">
        <v>181600393</v>
      </c>
      <c r="G4" s="6">
        <v>200211415.10999995</v>
      </c>
      <c r="H4" s="6">
        <v>200177526.68</v>
      </c>
      <c r="I4" s="26">
        <f t="shared" si="0"/>
        <v>1.1024833801433456</v>
      </c>
      <c r="J4" s="26">
        <f t="shared" si="0"/>
        <v>0.999830736774018</v>
      </c>
      <c r="K4" s="26">
        <f t="shared" si="1"/>
        <v>1.102296770249831</v>
      </c>
    </row>
    <row r="5" spans="1:11" ht="25.5">
      <c r="A5" s="38"/>
      <c r="B5" s="38"/>
      <c r="C5" s="4" t="s">
        <v>2</v>
      </c>
      <c r="D5" s="4" t="s">
        <v>25</v>
      </c>
      <c r="E5" s="19" t="s">
        <v>53</v>
      </c>
      <c r="F5" s="6">
        <v>64102996</v>
      </c>
      <c r="G5" s="6">
        <v>72638690.21999998</v>
      </c>
      <c r="H5" s="6">
        <v>72638390.21999998</v>
      </c>
      <c r="I5" s="26">
        <f t="shared" si="0"/>
        <v>1.1331559326805878</v>
      </c>
      <c r="J5" s="26">
        <f t="shared" si="0"/>
        <v>0.9999958699695838</v>
      </c>
      <c r="K5" s="26">
        <f t="shared" si="1"/>
        <v>1.1331512527121195</v>
      </c>
    </row>
    <row r="6" spans="1:11" ht="38.25">
      <c r="A6" s="36" t="s">
        <v>1</v>
      </c>
      <c r="B6" s="36" t="s">
        <v>26</v>
      </c>
      <c r="C6" s="4" t="s">
        <v>0</v>
      </c>
      <c r="D6" s="4" t="s">
        <v>27</v>
      </c>
      <c r="E6" s="19" t="s">
        <v>53</v>
      </c>
      <c r="F6" s="6">
        <v>23792080</v>
      </c>
      <c r="G6" s="6">
        <v>25496267.71000001</v>
      </c>
      <c r="H6" s="6">
        <v>24103239.660000004</v>
      </c>
      <c r="I6" s="26">
        <f t="shared" si="0"/>
        <v>1.0716283616228597</v>
      </c>
      <c r="J6" s="26">
        <f t="shared" si="0"/>
        <v>0.9453634521787815</v>
      </c>
      <c r="K6" s="26">
        <f t="shared" si="1"/>
        <v>1.0130782873964783</v>
      </c>
    </row>
    <row r="7" spans="1:11" ht="12.75">
      <c r="A7" s="37"/>
      <c r="B7" s="37"/>
      <c r="C7" s="4" t="s">
        <v>1</v>
      </c>
      <c r="D7" s="4" t="s">
        <v>28</v>
      </c>
      <c r="E7" s="19" t="s">
        <v>53</v>
      </c>
      <c r="F7" s="6">
        <v>423018750</v>
      </c>
      <c r="G7" s="6">
        <v>460043852.47999984</v>
      </c>
      <c r="H7" s="6">
        <v>459790948.47999984</v>
      </c>
      <c r="I7" s="26">
        <f t="shared" si="0"/>
        <v>1.0875259134021833</v>
      </c>
      <c r="J7" s="26">
        <f t="shared" si="0"/>
        <v>0.9994502611030739</v>
      </c>
      <c r="K7" s="26">
        <f t="shared" si="1"/>
        <v>1.086928058106171</v>
      </c>
    </row>
    <row r="8" spans="1:11" ht="38.25">
      <c r="A8" s="37"/>
      <c r="B8" s="37"/>
      <c r="C8" s="4" t="s">
        <v>2</v>
      </c>
      <c r="D8" s="4" t="s">
        <v>29</v>
      </c>
      <c r="E8" s="19" t="s">
        <v>53</v>
      </c>
      <c r="F8" s="6">
        <v>28125000</v>
      </c>
      <c r="G8" s="6">
        <v>25600619.430000007</v>
      </c>
      <c r="H8" s="6">
        <v>25600619.410000004</v>
      </c>
      <c r="I8" s="26">
        <f t="shared" si="0"/>
        <v>0.9102442464000002</v>
      </c>
      <c r="J8" s="26">
        <f t="shared" si="0"/>
        <v>0.9999999992187688</v>
      </c>
      <c r="K8" s="26">
        <f t="shared" si="1"/>
        <v>0.9102442456888891</v>
      </c>
    </row>
    <row r="9" spans="1:11" ht="25.5">
      <c r="A9" s="37"/>
      <c r="B9" s="37"/>
      <c r="C9" s="4" t="s">
        <v>3</v>
      </c>
      <c r="D9" s="4" t="s">
        <v>30</v>
      </c>
      <c r="E9" s="19" t="s">
        <v>53</v>
      </c>
      <c r="F9" s="6">
        <v>82546122</v>
      </c>
      <c r="G9" s="6">
        <v>79219032.61000004</v>
      </c>
      <c r="H9" s="6">
        <v>79130444.47000003</v>
      </c>
      <c r="I9" s="26">
        <f t="shared" si="0"/>
        <v>0.9596941769111824</v>
      </c>
      <c r="J9" s="26">
        <f t="shared" si="0"/>
        <v>0.9988817316106833</v>
      </c>
      <c r="K9" s="26">
        <f t="shared" si="1"/>
        <v>0.9586209812497313</v>
      </c>
    </row>
    <row r="10" spans="1:11" ht="38.25">
      <c r="A10" s="37"/>
      <c r="B10" s="37"/>
      <c r="C10" s="4" t="s">
        <v>4</v>
      </c>
      <c r="D10" s="4" t="s">
        <v>31</v>
      </c>
      <c r="E10" s="19" t="s">
        <v>54</v>
      </c>
      <c r="F10" s="6">
        <v>73518819</v>
      </c>
      <c r="G10" s="6">
        <v>87777057.04999998</v>
      </c>
      <c r="H10" s="6">
        <v>86771333.53</v>
      </c>
      <c r="I10" s="26">
        <f t="shared" si="0"/>
        <v>1.1939399767833592</v>
      </c>
      <c r="J10" s="26">
        <f t="shared" si="0"/>
        <v>0.9885422962013058</v>
      </c>
      <c r="K10" s="26">
        <f t="shared" si="1"/>
        <v>1.1802601661759555</v>
      </c>
    </row>
    <row r="11" spans="1:11" ht="25.5">
      <c r="A11" s="37"/>
      <c r="B11" s="37"/>
      <c r="C11" s="4" t="s">
        <v>5</v>
      </c>
      <c r="D11" s="4" t="s">
        <v>32</v>
      </c>
      <c r="E11" s="19" t="s">
        <v>53</v>
      </c>
      <c r="F11" s="6">
        <v>55068211</v>
      </c>
      <c r="G11" s="6">
        <v>53337711.16</v>
      </c>
      <c r="H11" s="6">
        <v>50962063.410000004</v>
      </c>
      <c r="I11" s="26">
        <f t="shared" si="0"/>
        <v>0.9685753394095188</v>
      </c>
      <c r="J11" s="26">
        <f t="shared" si="0"/>
        <v>0.9554602606985959</v>
      </c>
      <c r="K11" s="26">
        <f t="shared" si="1"/>
        <v>0.9254352462984499</v>
      </c>
    </row>
    <row r="12" spans="1:11" ht="25.5">
      <c r="A12" s="37"/>
      <c r="B12" s="37"/>
      <c r="C12" s="4" t="s">
        <v>6</v>
      </c>
      <c r="D12" s="4" t="s">
        <v>33</v>
      </c>
      <c r="E12" s="19" t="s">
        <v>54</v>
      </c>
      <c r="F12" s="6">
        <v>10838579</v>
      </c>
      <c r="G12" s="6">
        <v>3924505.52</v>
      </c>
      <c r="H12" s="6">
        <v>3924312.5</v>
      </c>
      <c r="I12" s="26">
        <f t="shared" si="0"/>
        <v>0.3620867200395919</v>
      </c>
      <c r="J12" s="26">
        <f t="shared" si="0"/>
        <v>0.9999508167337219</v>
      </c>
      <c r="K12" s="26">
        <f t="shared" si="1"/>
        <v>0.36206891143202447</v>
      </c>
    </row>
    <row r="13" spans="1:11" ht="12.75">
      <c r="A13" s="37"/>
      <c r="B13" s="37"/>
      <c r="C13" s="4" t="s">
        <v>7</v>
      </c>
      <c r="D13" s="4" t="s">
        <v>34</v>
      </c>
      <c r="E13" s="19" t="s">
        <v>53</v>
      </c>
      <c r="F13" s="6">
        <v>55127580</v>
      </c>
      <c r="G13" s="6">
        <v>47680486.0898</v>
      </c>
      <c r="H13" s="6">
        <v>47688308.11</v>
      </c>
      <c r="I13" s="26">
        <f>IF(F13&lt;&gt;0,G13/F13,0)</f>
        <v>0.864911648394506</v>
      </c>
      <c r="J13" s="26">
        <f>IF(G13&lt;&gt;0,H13/G13,0)</f>
        <v>1.00016405076461</v>
      </c>
      <c r="K13" s="26">
        <f>IF(F13&lt;&gt;0,H13/F13,0)</f>
        <v>0.865053537811745</v>
      </c>
    </row>
    <row r="14" spans="1:11" ht="43.5" customHeight="1">
      <c r="A14" s="38"/>
      <c r="B14" s="38"/>
      <c r="C14" s="4" t="s">
        <v>8</v>
      </c>
      <c r="D14" s="4" t="s">
        <v>52</v>
      </c>
      <c r="E14" s="19" t="s">
        <v>53</v>
      </c>
      <c r="F14" s="6">
        <v>79670000</v>
      </c>
      <c r="G14" s="6">
        <v>82564304.64</v>
      </c>
      <c r="H14" s="6">
        <v>80300916.91</v>
      </c>
      <c r="I14" s="26">
        <f t="shared" si="0"/>
        <v>1.036328663737919</v>
      </c>
      <c r="J14" s="26">
        <f t="shared" si="0"/>
        <v>0.9725863647750815</v>
      </c>
      <c r="K14" s="26">
        <f t="shared" si="1"/>
        <v>1.0079191277770805</v>
      </c>
    </row>
    <row r="15" spans="1:11" ht="38.25">
      <c r="A15" s="36" t="s">
        <v>2</v>
      </c>
      <c r="B15" s="36" t="s">
        <v>35</v>
      </c>
      <c r="C15" s="4" t="s">
        <v>0</v>
      </c>
      <c r="D15" s="4" t="s">
        <v>36</v>
      </c>
      <c r="E15" s="19" t="s">
        <v>53</v>
      </c>
      <c r="F15" s="6">
        <v>20000000</v>
      </c>
      <c r="G15" s="6">
        <v>21656123.419999998</v>
      </c>
      <c r="H15" s="6">
        <v>21656123.419999998</v>
      </c>
      <c r="I15" s="26">
        <f t="shared" si="0"/>
        <v>1.0828061709999999</v>
      </c>
      <c r="J15" s="26">
        <f t="shared" si="0"/>
        <v>1</v>
      </c>
      <c r="K15" s="26">
        <f t="shared" si="1"/>
        <v>1.0828061709999999</v>
      </c>
    </row>
    <row r="16" spans="1:11" ht="25.5">
      <c r="A16" s="37"/>
      <c r="B16" s="37"/>
      <c r="C16" s="4" t="s">
        <v>1</v>
      </c>
      <c r="D16" s="4" t="s">
        <v>37</v>
      </c>
      <c r="E16" s="19" t="s">
        <v>53</v>
      </c>
      <c r="F16" s="6">
        <v>198031250</v>
      </c>
      <c r="G16" s="6">
        <v>216398858.30039996</v>
      </c>
      <c r="H16" s="6">
        <v>216203729.30999997</v>
      </c>
      <c r="I16" s="26">
        <f t="shared" si="0"/>
        <v>1.092751059746378</v>
      </c>
      <c r="J16" s="26">
        <f t="shared" si="0"/>
        <v>0.9990982901114519</v>
      </c>
      <c r="K16" s="26">
        <f t="shared" si="1"/>
        <v>1.0917657153100835</v>
      </c>
    </row>
    <row r="17" spans="1:11" ht="25.5">
      <c r="A17" s="37"/>
      <c r="B17" s="37"/>
      <c r="C17" s="4" t="s">
        <v>2</v>
      </c>
      <c r="D17" s="4" t="s">
        <v>38</v>
      </c>
      <c r="E17" s="19" t="s">
        <v>53</v>
      </c>
      <c r="F17" s="6">
        <v>89670114</v>
      </c>
      <c r="G17" s="6">
        <v>101094964.8317</v>
      </c>
      <c r="H17" s="6">
        <v>101116350.38999999</v>
      </c>
      <c r="I17" s="26">
        <f t="shared" si="0"/>
        <v>1.1274097948810458</v>
      </c>
      <c r="J17" s="26">
        <f t="shared" si="0"/>
        <v>1.0002115393020374</v>
      </c>
      <c r="K17" s="26">
        <f t="shared" si="1"/>
        <v>1.127648286362165</v>
      </c>
    </row>
    <row r="18" spans="1:11" ht="25.5">
      <c r="A18" s="37"/>
      <c r="B18" s="37"/>
      <c r="C18" s="4" t="s">
        <v>3</v>
      </c>
      <c r="D18" s="4" t="s">
        <v>39</v>
      </c>
      <c r="E18" s="19" t="s">
        <v>54</v>
      </c>
      <c r="F18" s="6">
        <v>146605170</v>
      </c>
      <c r="G18" s="6">
        <v>170652274.08299997</v>
      </c>
      <c r="H18" s="6">
        <v>170683020.64999998</v>
      </c>
      <c r="I18" s="26">
        <f t="shared" si="0"/>
        <v>1.164026303322045</v>
      </c>
      <c r="J18" s="26">
        <f t="shared" si="0"/>
        <v>1.0001801708601026</v>
      </c>
      <c r="K18" s="26">
        <f t="shared" si="1"/>
        <v>1.1642360269422967</v>
      </c>
    </row>
    <row r="19" spans="1:11" ht="25.5">
      <c r="A19" s="38"/>
      <c r="B19" s="38"/>
      <c r="C19" s="4" t="s">
        <v>4</v>
      </c>
      <c r="D19" s="4" t="s">
        <v>40</v>
      </c>
      <c r="E19" s="19" t="s">
        <v>54</v>
      </c>
      <c r="F19" s="6">
        <v>94506417</v>
      </c>
      <c r="G19" s="6">
        <v>78703654.69</v>
      </c>
      <c r="H19" s="6">
        <v>78702724.44</v>
      </c>
      <c r="I19" s="26">
        <f t="shared" si="0"/>
        <v>0.8327863566132234</v>
      </c>
      <c r="J19" s="26">
        <f t="shared" si="0"/>
        <v>0.9999881803455803</v>
      </c>
      <c r="K19" s="26">
        <f t="shared" si="1"/>
        <v>0.8327765133662828</v>
      </c>
    </row>
    <row r="20" spans="1:11" ht="38.25">
      <c r="A20" s="36" t="s">
        <v>3</v>
      </c>
      <c r="B20" s="36" t="s">
        <v>41</v>
      </c>
      <c r="C20" s="4" t="s">
        <v>0</v>
      </c>
      <c r="D20" s="4" t="s">
        <v>42</v>
      </c>
      <c r="E20" s="19" t="s">
        <v>53</v>
      </c>
      <c r="F20" s="6">
        <v>27325000</v>
      </c>
      <c r="G20" s="6">
        <v>20391083.82</v>
      </c>
      <c r="H20" s="6">
        <v>20391083.82</v>
      </c>
      <c r="I20" s="26">
        <f t="shared" si="0"/>
        <v>0.746242774748399</v>
      </c>
      <c r="J20" s="26">
        <f t="shared" si="0"/>
        <v>1</v>
      </c>
      <c r="K20" s="26">
        <f t="shared" si="1"/>
        <v>0.746242774748399</v>
      </c>
    </row>
    <row r="21" spans="1:11" ht="25.5">
      <c r="A21" s="37"/>
      <c r="B21" s="37"/>
      <c r="C21" s="4" t="s">
        <v>1</v>
      </c>
      <c r="D21" s="4" t="s">
        <v>43</v>
      </c>
      <c r="E21" s="19" t="s">
        <v>53</v>
      </c>
      <c r="F21" s="6">
        <v>140602598</v>
      </c>
      <c r="G21" s="6">
        <v>162658534.15783802</v>
      </c>
      <c r="H21" s="6">
        <v>161963459.88</v>
      </c>
      <c r="I21" s="26">
        <f t="shared" si="0"/>
        <v>1.156867202111287</v>
      </c>
      <c r="J21" s="26">
        <f t="shared" si="0"/>
        <v>0.9957267887514372</v>
      </c>
      <c r="K21" s="26">
        <f t="shared" si="1"/>
        <v>1.1519236641701314</v>
      </c>
    </row>
    <row r="22" spans="1:11" ht="25.5">
      <c r="A22" s="37"/>
      <c r="B22" s="37"/>
      <c r="C22" s="4" t="s">
        <v>2</v>
      </c>
      <c r="D22" s="4" t="s">
        <v>9</v>
      </c>
      <c r="E22" s="19" t="s">
        <v>53</v>
      </c>
      <c r="F22" s="6">
        <v>92494224</v>
      </c>
      <c r="G22" s="6">
        <v>87185188.08609997</v>
      </c>
      <c r="H22" s="6">
        <v>86724872.50999995</v>
      </c>
      <c r="I22" s="26">
        <f t="shared" si="0"/>
        <v>0.9426014329943453</v>
      </c>
      <c r="J22" s="26">
        <f t="shared" si="0"/>
        <v>0.994720254825333</v>
      </c>
      <c r="K22" s="26">
        <f t="shared" si="1"/>
        <v>0.9376247376268593</v>
      </c>
    </row>
    <row r="23" spans="1:11" ht="51">
      <c r="A23" s="37"/>
      <c r="B23" s="37"/>
      <c r="C23" s="4" t="s">
        <v>3</v>
      </c>
      <c r="D23" s="4" t="s">
        <v>44</v>
      </c>
      <c r="E23" s="19" t="s">
        <v>53</v>
      </c>
      <c r="F23" s="6">
        <v>68437500</v>
      </c>
      <c r="G23" s="6">
        <v>72374808.61</v>
      </c>
      <c r="H23" s="6">
        <v>72374808.61</v>
      </c>
      <c r="I23" s="26">
        <f t="shared" si="0"/>
        <v>1.0575314500091324</v>
      </c>
      <c r="J23" s="26">
        <f t="shared" si="0"/>
        <v>1</v>
      </c>
      <c r="K23" s="26">
        <f t="shared" si="1"/>
        <v>1.0575314500091324</v>
      </c>
    </row>
    <row r="24" spans="1:11" ht="25.5">
      <c r="A24" s="37"/>
      <c r="B24" s="37"/>
      <c r="C24" s="4" t="s">
        <v>4</v>
      </c>
      <c r="D24" s="4" t="s">
        <v>45</v>
      </c>
      <c r="E24" s="19" t="s">
        <v>54</v>
      </c>
      <c r="F24" s="6">
        <v>2670145</v>
      </c>
      <c r="G24" s="6">
        <v>320312.41</v>
      </c>
      <c r="H24" s="6">
        <v>320312.41</v>
      </c>
      <c r="I24" s="26">
        <f t="shared" si="0"/>
        <v>0.11996068003797546</v>
      </c>
      <c r="J24" s="26">
        <f t="shared" si="0"/>
        <v>1</v>
      </c>
      <c r="K24" s="26">
        <f t="shared" si="1"/>
        <v>0.11996068003797546</v>
      </c>
    </row>
    <row r="25" spans="1:11" ht="25.5">
      <c r="A25" s="38"/>
      <c r="B25" s="38"/>
      <c r="C25" s="4" t="s">
        <v>5</v>
      </c>
      <c r="D25" s="4" t="s">
        <v>51</v>
      </c>
      <c r="E25" s="20" t="s">
        <v>54</v>
      </c>
      <c r="F25" s="6">
        <v>5135174</v>
      </c>
      <c r="G25" s="6">
        <v>5157631.08</v>
      </c>
      <c r="H25" s="6">
        <v>5157631.08</v>
      </c>
      <c r="I25" s="26">
        <f t="shared" si="0"/>
        <v>1.004373187743979</v>
      </c>
      <c r="J25" s="26">
        <f t="shared" si="0"/>
        <v>1</v>
      </c>
      <c r="K25" s="26">
        <f t="shared" si="1"/>
        <v>1.004373187743979</v>
      </c>
    </row>
    <row r="26" spans="1:11" ht="12.75">
      <c r="A26" s="36" t="s">
        <v>4</v>
      </c>
      <c r="B26" s="36" t="s">
        <v>16</v>
      </c>
      <c r="C26" s="4" t="s">
        <v>0</v>
      </c>
      <c r="D26" s="4" t="s">
        <v>18</v>
      </c>
      <c r="E26" s="19" t="s">
        <v>54</v>
      </c>
      <c r="F26" s="6">
        <v>32449007</v>
      </c>
      <c r="G26" s="6">
        <v>32598206.389999993</v>
      </c>
      <c r="H26" s="6">
        <v>32577096.389999993</v>
      </c>
      <c r="I26" s="26">
        <f t="shared" si="0"/>
        <v>1.0045979647389516</v>
      </c>
      <c r="J26" s="26">
        <f t="shared" si="0"/>
        <v>0.9993524183586224</v>
      </c>
      <c r="K26" s="26">
        <f t="shared" si="1"/>
        <v>1.0039474055400215</v>
      </c>
    </row>
    <row r="27" spans="1:11" ht="12.75">
      <c r="A27" s="37"/>
      <c r="B27" s="37"/>
      <c r="C27" s="4" t="s">
        <v>1</v>
      </c>
      <c r="D27" s="4" t="s">
        <v>18</v>
      </c>
      <c r="E27" s="19" t="s">
        <v>54</v>
      </c>
      <c r="F27" s="6">
        <v>0</v>
      </c>
      <c r="G27" s="6">
        <v>0</v>
      </c>
      <c r="H27" s="6">
        <v>0</v>
      </c>
      <c r="I27" s="26">
        <f t="shared" si="0"/>
        <v>0</v>
      </c>
      <c r="J27" s="26">
        <f t="shared" si="0"/>
        <v>0</v>
      </c>
      <c r="K27" s="26">
        <f t="shared" si="1"/>
        <v>0</v>
      </c>
    </row>
    <row r="28" spans="1:11" ht="12.75">
      <c r="A28" s="41"/>
      <c r="B28" s="41"/>
      <c r="C28" s="4" t="s">
        <v>2</v>
      </c>
      <c r="D28" s="4" t="s">
        <v>17</v>
      </c>
      <c r="E28" s="19" t="s">
        <v>53</v>
      </c>
      <c r="F28" s="6">
        <v>48854995</v>
      </c>
      <c r="G28" s="6">
        <v>53530049.949999996</v>
      </c>
      <c r="H28" s="6">
        <v>53530049.949999996</v>
      </c>
      <c r="I28" s="27">
        <f t="shared" si="0"/>
        <v>1.0956924660415992</v>
      </c>
      <c r="J28" s="27">
        <f t="shared" si="0"/>
        <v>1</v>
      </c>
      <c r="K28" s="27">
        <f t="shared" si="1"/>
        <v>1.0956924660415992</v>
      </c>
    </row>
    <row r="29" spans="1:11" ht="12.75">
      <c r="A29" s="10"/>
      <c r="B29" s="11"/>
      <c r="C29" s="12"/>
      <c r="D29" s="8" t="s">
        <v>20</v>
      </c>
      <c r="E29" s="18"/>
      <c r="F29" s="9">
        <f>SUM(F3:F28)</f>
        <v>2167474859</v>
      </c>
      <c r="G29" s="9">
        <f>SUM(G3:G28)</f>
        <v>2289065200.358837</v>
      </c>
      <c r="H29" s="9">
        <f>SUM(H3:H28)</f>
        <v>2280338934.749999</v>
      </c>
      <c r="I29" s="22">
        <f t="shared" si="0"/>
        <v>1.056097693984296</v>
      </c>
      <c r="J29" s="23">
        <f t="shared" si="0"/>
        <v>0.9961878475075895</v>
      </c>
      <c r="K29" s="23">
        <f t="shared" si="1"/>
        <v>1.0520716885279449</v>
      </c>
    </row>
    <row r="31" spans="1:11" ht="12.75">
      <c r="A31" s="39" t="s">
        <v>55</v>
      </c>
      <c r="B31" s="39"/>
      <c r="C31" s="39"/>
      <c r="D31" s="39"/>
      <c r="E31" s="30" t="s">
        <v>53</v>
      </c>
      <c r="F31" s="31">
        <f>SUMIF($E3:$E28,"ΕΤΠΑ",F3:F28)</f>
        <v>1620151155</v>
      </c>
      <c r="G31" s="31">
        <f>SUMIF($E3:$E28,"ΕΤΠΑ",G3:G28)</f>
        <v>1709720144.0258372</v>
      </c>
      <c r="H31" s="31">
        <f>SUMIF($E3:$E28,"ΕΤΠΑ",H3:H28)</f>
        <v>1702024977.069999</v>
      </c>
      <c r="I31" s="32">
        <f>IF(F31&lt;&gt;0,G31/F31,0)</f>
        <v>1.0552843410625086</v>
      </c>
      <c r="J31" s="32">
        <f>IF(G31&lt;&gt;0,H31/G31,0)</f>
        <v>0.9954991657653874</v>
      </c>
      <c r="K31" s="32">
        <f>IF(F31&lt;&gt;0,H31/F31,0)</f>
        <v>1.0505346811730039</v>
      </c>
    </row>
    <row r="32" spans="1:11" ht="12.75">
      <c r="A32" s="40"/>
      <c r="B32" s="40"/>
      <c r="C32" s="40"/>
      <c r="D32" s="40"/>
      <c r="E32" s="33" t="s">
        <v>54</v>
      </c>
      <c r="F32" s="34">
        <f>SUMIF($E3:$E28,"ΕΚΤ",F3:F28)</f>
        <v>547323704</v>
      </c>
      <c r="G32" s="34">
        <f>SUMIF($E3:$E28,"ΕΚΤ",G3:G28)</f>
        <v>579345056.3329998</v>
      </c>
      <c r="H32" s="34">
        <f>SUMIF($E3:$E28,"ΕΚΤ",H3:H28)</f>
        <v>578313957.68</v>
      </c>
      <c r="I32" s="35">
        <f>IF(F32&lt;&gt;0,G32/F32,0)</f>
        <v>1.0585053271016376</v>
      </c>
      <c r="J32" s="35">
        <f>IF(G32&lt;&gt;0,H32/G32,0)</f>
        <v>0.9982202339663925</v>
      </c>
      <c r="K32" s="35">
        <f>IF(F32&lt;&gt;0,H32/F32,0)</f>
        <v>1.0566214352740695</v>
      </c>
    </row>
    <row r="34" spans="7:8" ht="12.75">
      <c r="G34" s="25"/>
      <c r="H34" s="25"/>
    </row>
    <row r="62" ht="12.75">
      <c r="F62" s="29"/>
    </row>
  </sheetData>
  <sheetProtection/>
  <mergeCells count="11">
    <mergeCell ref="A3:A5"/>
    <mergeCell ref="B3:B5"/>
    <mergeCell ref="A6:A14"/>
    <mergeCell ref="B6:B14"/>
    <mergeCell ref="B15:B19"/>
    <mergeCell ref="B20:B25"/>
    <mergeCell ref="A31:D32"/>
    <mergeCell ref="A26:A28"/>
    <mergeCell ref="B26:B28"/>
    <mergeCell ref="A20:A25"/>
    <mergeCell ref="A15:A19"/>
  </mergeCells>
  <conditionalFormatting sqref="K3:K28">
    <cfRule type="cellIs" priority="1" dxfId="0" operator="greaterThan" stopIfTrue="1">
      <formula>1.001</formula>
    </cfRule>
  </conditionalFormatting>
  <printOptions horizontalCentered="1"/>
  <pageMargins left="0.4724409448818898" right="0.7480314960629921" top="0.49" bottom="0.33" header="0.14" footer="0.2755905511811024"/>
  <pageSetup fitToHeight="0" horizontalDpi="300" verticalDpi="300" orientation="landscape" paperSize="9" scale="48" r:id="rId1"/>
  <headerFooter alignWithMargins="0">
    <oddFooter>&amp;L&amp;"Arial,Πλάγια"&amp;9Ειδική Υπηρεσία Ο.Π.Σ.&amp;R&amp;"Arial,Πλάγια"&amp;9&amp;P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dmemtsas</dc:creator>
  <cp:keywords/>
  <dc:description/>
  <cp:lastModifiedBy>fotini</cp:lastModifiedBy>
  <cp:lastPrinted>2006-03-31T08:24:18Z</cp:lastPrinted>
  <dcterms:created xsi:type="dcterms:W3CDTF">2002-12-18T10:09:34Z</dcterms:created>
  <dcterms:modified xsi:type="dcterms:W3CDTF">2011-04-12T14:18:08Z</dcterms:modified>
  <cp:category/>
  <cp:version/>
  <cp:contentType/>
  <cp:contentStatus/>
</cp:coreProperties>
</file>